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arina\Corsi\Acustica-2024\"/>
    </mc:Choice>
  </mc:AlternateContent>
  <xr:revisionPtr revIDLastSave="0" documentId="8_{9FE0BD33-BECF-4BE2-AE7E-AE44CAE045C2}" xr6:coauthVersionLast="47" xr6:coauthVersionMax="47" xr10:uidLastSave="{00000000-0000-0000-0000-000000000000}"/>
  <bookViews>
    <workbookView xWindow="4088" yWindow="1125" windowWidth="16574" windowHeight="10515" xr2:uid="{0FD33CF3-AF12-445D-B174-5B53BB5129EB}"/>
  </bookViews>
  <sheets>
    <sheet name="Sheet1" sheetId="1" r:id="rId1"/>
  </sheets>
  <definedNames>
    <definedName name="a">Sheet1!$C$20</definedName>
    <definedName name="b">Sheet1!$C$21</definedName>
    <definedName name="c0">Sheet1!$F$51</definedName>
    <definedName name="d">Sheet1!$F$6</definedName>
    <definedName name="delta">Sheet1!$C$51</definedName>
    <definedName name="heff">Sheet1!$E$4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C20" i="1" a="1"/>
  <c r="C20" i="1" s="1"/>
  <c r="C51" i="1" s="1"/>
  <c r="C16" i="1"/>
  <c r="D16" i="1"/>
  <c r="F16" i="1"/>
  <c r="C15" i="1"/>
  <c r="D15" i="1"/>
  <c r="E15" i="1"/>
  <c r="E16" i="1" s="1"/>
  <c r="F15" i="1"/>
  <c r="G15" i="1"/>
  <c r="G16" i="1" s="1"/>
  <c r="H15" i="1"/>
  <c r="H16" i="1" s="1"/>
  <c r="B15" i="1"/>
  <c r="B16" i="1" s="1"/>
  <c r="I16" i="1" s="1"/>
  <c r="I15" i="1" s="1"/>
  <c r="E54" i="1" l="1"/>
  <c r="E56" i="1" s="1"/>
  <c r="E57" i="1" s="1"/>
  <c r="E58" i="1" s="1"/>
  <c r="C54" i="1"/>
  <c r="C56" i="1" s="1"/>
  <c r="C57" i="1" s="1"/>
  <c r="C58" i="1" s="1"/>
  <c r="F54" i="1"/>
  <c r="F56" i="1" s="1"/>
  <c r="F57" i="1" s="1"/>
  <c r="F58" i="1" s="1"/>
  <c r="G54" i="1"/>
  <c r="G56" i="1" s="1"/>
  <c r="G57" i="1" s="1"/>
  <c r="G58" i="1" s="1"/>
  <c r="D54" i="1"/>
  <c r="D56" i="1" s="1"/>
  <c r="D57" i="1" s="1"/>
  <c r="D58" i="1" s="1"/>
  <c r="H54" i="1"/>
  <c r="H56" i="1" s="1"/>
  <c r="H57" i="1" s="1"/>
  <c r="H58" i="1" s="1"/>
  <c r="B54" i="1"/>
  <c r="B56" i="1" s="1"/>
  <c r="B57" i="1" s="1"/>
  <c r="B58" i="1" s="1"/>
  <c r="I58" i="1" l="1"/>
  <c r="I5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<sst xmlns="http://schemas.openxmlformats.org/spreadsheetml/2006/main" count="37" uniqueCount="29">
  <si>
    <t>Esercizio sulle barriere antirumore</t>
  </si>
  <si>
    <t>S</t>
  </si>
  <si>
    <t>R</t>
  </si>
  <si>
    <t>Suono diretto</t>
  </si>
  <si>
    <t>f (Hz)</t>
  </si>
  <si>
    <t>Ldir (dB)</t>
  </si>
  <si>
    <t>m</t>
  </si>
  <si>
    <t>d =</t>
  </si>
  <si>
    <t>Aweight (dB)</t>
  </si>
  <si>
    <t>Ldir (dBA)</t>
  </si>
  <si>
    <t>10^(La/10)</t>
  </si>
  <si>
    <t>"A"</t>
  </si>
  <si>
    <t>Lptot &lt; 60 dB(A) come target</t>
  </si>
  <si>
    <t>heff =</t>
  </si>
  <si>
    <t>a</t>
  </si>
  <si>
    <t>b</t>
  </si>
  <si>
    <t>Usando Pitagora abbiamo</t>
  </si>
  <si>
    <t>a = sqrt(5^2+heff^2) =</t>
  </si>
  <si>
    <t>b = sqrt(10^2+heff^2) =</t>
  </si>
  <si>
    <t>Delta = a+b-d =</t>
  </si>
  <si>
    <t>Calcolo N° di Fresnel</t>
  </si>
  <si>
    <t>c0 =</t>
  </si>
  <si>
    <t>m/s</t>
  </si>
  <si>
    <t>N</t>
  </si>
  <si>
    <r>
      <t>D</t>
    </r>
    <r>
      <rPr>
        <b/>
        <sz val="22"/>
        <color rgb="FF000000"/>
        <rFont val="Times New Roman"/>
        <family val="1"/>
      </rPr>
      <t>L</t>
    </r>
    <r>
      <rPr>
        <b/>
        <vertAlign val="subscript"/>
        <sz val="22"/>
        <color rgb="FF000000"/>
        <rFont val="Times New Roman"/>
        <family val="1"/>
      </rPr>
      <t>d</t>
    </r>
    <r>
      <rPr>
        <vertAlign val="subscript"/>
        <sz val="22"/>
        <color rgb="FF000000"/>
        <rFont val="Times New Roman"/>
        <family val="1"/>
      </rPr>
      <t xml:space="preserve"> </t>
    </r>
    <r>
      <rPr>
        <sz val="22"/>
        <color rgb="FF000000"/>
        <rFont val="Times New Roman"/>
        <family val="1"/>
      </rPr>
      <t xml:space="preserve">= 10 log (3+20 N)          </t>
    </r>
  </si>
  <si>
    <t>DeltaLd =</t>
  </si>
  <si>
    <t>Lbar (dBA) =</t>
  </si>
  <si>
    <t>10^(Lbar/10)</t>
  </si>
  <si>
    <t>dB(A)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</si>
</sst>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2"/>
      <color rgb="FF000000"/>
      <name val="Symbol"/>
      <family val="1"/>
      <charset val="2"/>
    </font>
    <font>
      <b/>
      <sz val="22"/>
      <color rgb="FF000000"/>
      <name val="Times New Roman"/>
      <family val="1"/>
    </font>
    <font>
      <b/>
      <vertAlign val="subscript"/>
      <sz val="22"/>
      <color rgb="FF000000"/>
      <name val="Times New Roman"/>
      <family val="1"/>
    </font>
    <font>
      <vertAlign val="subscript"/>
      <sz val="22"/>
      <color rgb="FF000000"/>
      <name val="Times New Roman"/>
      <family val="1"/>
    </font>
    <font>
      <sz val="2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right"/>
    </xf>
    <xf numFmtId="164" fontId="1" fillId="0" borderId="0" xfId="0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110490</xdr:colOff>
      <xdr:row>8</xdr:row>
      <xdr:rowOff>22860</xdr:rowOff>
    </xdr:from>
    <xdr:to>
      <xdr:col>9</xdr:col>
      <xdr:colOff>106680</xdr:colOff>
      <xdr:row>8</xdr:row>
      <xdr:rowOff>129540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A488690-C881-9DB3-B8A1-87EFB8A44031}"/>
            </a:ext>
          </a:extLst>
        </xdr:cNvPr>
        <xdr:cNvSpPr/>
      </xdr:nvSpPr>
      <xdr:spPr>
        <a:xfrm>
          <a:off x="110490" y="937260"/>
          <a:ext cx="5825490" cy="1066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80962</xdr:colOff>
      <xdr:row>6</xdr:row>
      <xdr:rowOff>20002</xdr:rowOff>
    </xdr:from>
    <xdr:to>
      <xdr:col>1</xdr:col>
      <xdr:colOff>213360</xdr:colOff>
      <xdr:row>6</xdr:row>
      <xdr:rowOff>153352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97FAC95F-D837-3684-2DBB-4E1685E1D044}"/>
            </a:ext>
          </a:extLst>
        </xdr:cNvPr>
        <xdr:cNvSpPr/>
      </xdr:nvSpPr>
      <xdr:spPr>
        <a:xfrm>
          <a:off x="873442" y="1117282"/>
          <a:ext cx="132398" cy="1333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476250</xdr:colOff>
      <xdr:row>6</xdr:row>
      <xdr:rowOff>34290</xdr:rowOff>
    </xdr:from>
    <xdr:to>
      <xdr:col>6</xdr:col>
      <xdr:colOff>608648</xdr:colOff>
      <xdr:row>6</xdr:row>
      <xdr:rowOff>167640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30C91EF3-2EB2-4A46-BCB6-C0A5CD2A3070}"/>
            </a:ext>
          </a:extLst>
        </xdr:cNvPr>
        <xdr:cNvSpPr/>
      </xdr:nvSpPr>
      <xdr:spPr>
        <a:xfrm>
          <a:off x="4362450" y="582930"/>
          <a:ext cx="132398" cy="13335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218122</xdr:colOff>
      <xdr:row>6</xdr:row>
      <xdr:rowOff>86677</xdr:rowOff>
    </xdr:from>
    <xdr:to>
      <xdr:col>6</xdr:col>
      <xdr:colOff>476250</xdr:colOff>
      <xdr:row>6</xdr:row>
      <xdr:rowOff>105727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B227BEAE-3DBB-830C-0184-46CF07897E8D}"/>
            </a:ext>
          </a:extLst>
        </xdr:cNvPr>
        <xdr:cNvCxnSpPr>
          <a:stCxn id="3" idx="6"/>
          <a:endCxn id="4" idx="2"/>
        </xdr:cNvCxnSpPr>
      </xdr:nvCxnSpPr>
      <xdr:spPr>
        <a:xfrm>
          <a:off x="1010602" y="1183957"/>
          <a:ext cx="3496628" cy="190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605790</xdr:colOff>
      <xdr:row>2</xdr:row>
      <xdr:rowOff>53340</xdr:rowOff>
    </xdr:from>
    <xdr:to>
      <xdr:col>3</xdr:col>
      <xdr:colOff>3809</xdr:colOff>
      <xdr:row>8</xdr:row>
      <xdr:rowOff>22860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99094716-6E19-AE8D-88A3-3BBCEB495473}"/>
            </a:ext>
          </a:extLst>
        </xdr:cNvPr>
        <xdr:cNvSpPr/>
      </xdr:nvSpPr>
      <xdr:spPr>
        <a:xfrm>
          <a:off x="2045970" y="419100"/>
          <a:ext cx="45719" cy="1066800"/>
        </a:xfrm>
        <a:prstGeom prst="rect">
          <a:avLst/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198733</xdr:colOff>
      <xdr:row>2</xdr:row>
      <xdr:rowOff>58102</xdr:rowOff>
    </xdr:from>
    <xdr:to>
      <xdr:col>2</xdr:col>
      <xdr:colOff>633412</xdr:colOff>
      <xdr:row>6</xdr:row>
      <xdr:rowOff>39531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BB5C4019-6DF0-32D8-C546-216DD4EE843D}"/>
            </a:ext>
          </a:extLst>
        </xdr:cNvPr>
        <xdr:cNvCxnSpPr>
          <a:stCxn id="3" idx="7"/>
          <a:endCxn id="9" idx="0"/>
        </xdr:cNvCxnSpPr>
      </xdr:nvCxnSpPr>
      <xdr:spPr>
        <a:xfrm flipV="1">
          <a:off x="991213" y="423862"/>
          <a:ext cx="1082379" cy="71294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633412</xdr:colOff>
      <xdr:row>2</xdr:row>
      <xdr:rowOff>58102</xdr:rowOff>
    </xdr:from>
    <xdr:to>
      <xdr:col>6</xdr:col>
      <xdr:colOff>495639</xdr:colOff>
      <xdr:row>6</xdr:row>
      <xdr:rowOff>58581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C90C01C-2F07-44D0-A9F1-03C2653B45EC}"/>
            </a:ext>
          </a:extLst>
        </xdr:cNvPr>
        <xdr:cNvCxnSpPr>
          <a:stCxn id="9" idx="0"/>
          <a:endCxn id="4" idx="1"/>
        </xdr:cNvCxnSpPr>
      </xdr:nvCxnSpPr>
      <xdr:spPr>
        <a:xfrm>
          <a:off x="2073592" y="423862"/>
          <a:ext cx="2453027" cy="73199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83820</xdr:colOff>
      <xdr:row>2</xdr:row>
      <xdr:rowOff>57150</xdr:rowOff>
    </xdr:from>
    <xdr:to>
      <xdr:col>3</xdr:col>
      <xdr:colOff>95250</xdr:colOff>
      <xdr:row>6</xdr:row>
      <xdr:rowOff>87630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E5BEC4C0-17A2-F49D-1A1B-1EBBEE57BB34}"/>
            </a:ext>
          </a:extLst>
        </xdr:cNvPr>
        <xdr:cNvCxnSpPr/>
      </xdr:nvCxnSpPr>
      <xdr:spPr>
        <a:xfrm flipH="1">
          <a:off x="2171700" y="422910"/>
          <a:ext cx="11430" cy="7620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</xdr:row>
      <xdr:rowOff>0</xdr:rowOff>
    </xdr:from>
    <xdr:to>
      <xdr:col>8</xdr:col>
      <xdr:colOff>655320</xdr:colOff>
      <xdr:row>49</xdr:row>
      <xdr:rowOff>66040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730BF55-A4E3-4B5D-5982-D74F14B3B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3360"/>
          <a:ext cx="5976938" cy="5003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EA9EF-7556-4B50-9559-A3F59AF77851}">
  <dimension ref="A1:J58"/>
  <sheetViews>
    <sheetView tabSelected="1" zoomScale="250" zoomScaleNormal="250" workbookViewId="0">
      <selection activeCell="A2" sqref="A2"/>
    </sheetView>
  </sheetViews>
  <sheetFormatPr defaultRowHeight="14.25" x14ac:dyDescent="0.45"/>
  <cols>
    <col min="1" max="1" width="11.06640625" customWidth="1"/>
    <col min="9" max="9" width="10.73046875" bestFit="1" customWidth="1"/>
  </cols>
  <sheetData>
    <row r="1" spans="1:9" x14ac:dyDescent="0.45">
      <c r="A1" s="6" t="s">
        <v>0</v>
      </c>
    </row>
    <row r="4" spans="1:9" x14ac:dyDescent="0.45">
      <c r="C4" t="s">
        <v>14</v>
      </c>
      <c r="D4" s="1" t="s">
        <v>13</v>
      </c>
      <c r="E4">
        <v>2</v>
      </c>
      <c r="F4" t="s">
        <v>6</v>
      </c>
    </row>
    <row r="5" spans="1:9" x14ac:dyDescent="0.45">
      <c r="F5" s="4" t="s">
        <v>15</v>
      </c>
    </row>
    <row r="6" spans="1:9" x14ac:dyDescent="0.45">
      <c r="A6" s="1" t="s">
        <v>1</v>
      </c>
      <c r="E6" t="s">
        <v>7</v>
      </c>
      <c r="F6" s="3">
        <v>15</v>
      </c>
      <c r="G6" t="s">
        <v>6</v>
      </c>
    </row>
    <row r="7" spans="1:9" x14ac:dyDescent="0.45">
      <c r="H7" t="s">
        <v>2</v>
      </c>
    </row>
    <row r="10" spans="1:9" x14ac:dyDescent="0.45">
      <c r="B10">
        <v>5</v>
      </c>
      <c r="C10" t="s">
        <v>6</v>
      </c>
      <c r="D10">
        <v>10</v>
      </c>
      <c r="E10" t="s">
        <v>6</v>
      </c>
    </row>
    <row r="11" spans="1:9" x14ac:dyDescent="0.45">
      <c r="A11" t="s">
        <v>3</v>
      </c>
    </row>
    <row r="12" spans="1:9" x14ac:dyDescent="0.45">
      <c r="A12" t="s">
        <v>4</v>
      </c>
      <c r="B12">
        <v>63</v>
      </c>
      <c r="C12">
        <v>125</v>
      </c>
      <c r="D12">
        <v>250</v>
      </c>
      <c r="E12">
        <v>500</v>
      </c>
      <c r="F12">
        <v>1000</v>
      </c>
      <c r="G12">
        <v>2000</v>
      </c>
      <c r="H12">
        <v>4000</v>
      </c>
      <c r="I12" t="s">
        <v>11</v>
      </c>
    </row>
    <row r="13" spans="1:9" x14ac:dyDescent="0.45">
      <c r="A13" t="s">
        <v>5</v>
      </c>
      <c r="B13">
        <v>78</v>
      </c>
      <c r="C13">
        <v>74</v>
      </c>
      <c r="D13">
        <v>70</v>
      </c>
      <c r="E13">
        <v>67</v>
      </c>
      <c r="F13">
        <v>68</v>
      </c>
      <c r="G13">
        <v>65</v>
      </c>
      <c r="H13">
        <v>62</v>
      </c>
    </row>
    <row r="14" spans="1:9" x14ac:dyDescent="0.45">
      <c r="A14" t="s">
        <v>8</v>
      </c>
      <c r="B14">
        <v>-26.2</v>
      </c>
      <c r="C14">
        <v>-16.100000000000001</v>
      </c>
      <c r="D14">
        <v>-8.6</v>
      </c>
      <c r="E14">
        <v>-3.2</v>
      </c>
      <c r="F14">
        <v>0</v>
      </c>
      <c r="G14">
        <v>1.2</v>
      </c>
      <c r="H14">
        <v>1</v>
      </c>
    </row>
    <row r="15" spans="1:9" x14ac:dyDescent="0.45">
      <c r="A15" t="s">
        <v>9</v>
      </c>
      <c r="B15">
        <f>B13+B14</f>
        <v>51.8</v>
      </c>
      <c r="C15">
        <f t="shared" ref="C15:H15" si="0">C13+C14</f>
        <v>57.9</v>
      </c>
      <c r="D15">
        <f t="shared" si="0"/>
        <v>61.4</v>
      </c>
      <c r="E15">
        <f t="shared" si="0"/>
        <v>63.8</v>
      </c>
      <c r="F15">
        <f t="shared" si="0"/>
        <v>68</v>
      </c>
      <c r="G15">
        <f t="shared" si="0"/>
        <v>66.2</v>
      </c>
      <c r="H15">
        <f t="shared" si="0"/>
        <v>63</v>
      </c>
      <c r="I15" s="2">
        <f>10*LOG10(I16)</f>
        <v>72.309773636210835</v>
      </c>
    </row>
    <row r="16" spans="1:9" x14ac:dyDescent="0.45">
      <c r="A16" t="s">
        <v>10</v>
      </c>
      <c r="B16">
        <f>10^(B15/10)</f>
        <v>151356.12484362084</v>
      </c>
      <c r="C16">
        <f t="shared" ref="C16:H16" si="1">10^(C15/10)</f>
        <v>616595.00186148309</v>
      </c>
      <c r="D16">
        <f t="shared" si="1"/>
        <v>1380384.2646028849</v>
      </c>
      <c r="E16">
        <f t="shared" si="1"/>
        <v>2398832.9190194933</v>
      </c>
      <c r="F16">
        <f t="shared" si="1"/>
        <v>6309573.4448019378</v>
      </c>
      <c r="G16">
        <f t="shared" si="1"/>
        <v>4168693.8347033644</v>
      </c>
      <c r="H16">
        <f t="shared" si="1"/>
        <v>1995262.31496888</v>
      </c>
      <c r="I16">
        <f>SUM(B16:H16)</f>
        <v>17020697.904801663</v>
      </c>
    </row>
    <row r="18" spans="1:4" x14ac:dyDescent="0.45">
      <c r="A18" t="s">
        <v>12</v>
      </c>
    </row>
    <row r="19" spans="1:4" x14ac:dyDescent="0.45">
      <c r="A19" t="s">
        <v>16</v>
      </c>
    </row>
    <row r="20" spans="1:4" x14ac:dyDescent="0.45">
      <c r="A20" t="s">
        <v>17</v>
      </c>
      <c r="C20" cm="1">
        <f t="array" ref="C20">SQRT(5^2+heff^2)</f>
        <v>5.3851648071345037</v>
      </c>
      <c r="D20" t="s">
        <v>6</v>
      </c>
    </row>
    <row r="21" spans="1:4" x14ac:dyDescent="0.45">
      <c r="A21" t="s">
        <v>18</v>
      </c>
      <c r="C21">
        <f>SQRT(10^2+heff^2)</f>
        <v>10.198039027185569</v>
      </c>
      <c r="D21" t="s">
        <v>6</v>
      </c>
    </row>
    <row r="51" spans="1:10" x14ac:dyDescent="0.45">
      <c r="A51" t="s">
        <v>19</v>
      </c>
      <c r="C51">
        <f>a+b-d</f>
        <v>0.58320383432007361</v>
      </c>
      <c r="D51" t="s">
        <v>6</v>
      </c>
      <c r="E51" t="s">
        <v>21</v>
      </c>
      <c r="F51">
        <v>340</v>
      </c>
      <c r="G51" t="s">
        <v>22</v>
      </c>
    </row>
    <row r="52" spans="1:10" x14ac:dyDescent="0.45">
      <c r="A52" t="s">
        <v>20</v>
      </c>
    </row>
    <row r="53" spans="1:10" x14ac:dyDescent="0.45">
      <c r="A53" t="s">
        <v>4</v>
      </c>
      <c r="B53">
        <v>63</v>
      </c>
      <c r="C53">
        <v>125</v>
      </c>
      <c r="D53">
        <v>250</v>
      </c>
      <c r="E53">
        <v>500</v>
      </c>
      <c r="F53">
        <v>1000</v>
      </c>
      <c r="G53">
        <v>2000</v>
      </c>
      <c r="H53">
        <v>4000</v>
      </c>
      <c r="I53" t="s">
        <v>11</v>
      </c>
    </row>
    <row r="54" spans="1:10" x14ac:dyDescent="0.45">
      <c r="A54" t="s">
        <v>23</v>
      </c>
      <c r="B54">
        <f>2*B53*delta/c0</f>
        <v>0.21612847977743904</v>
      </c>
      <c r="C54">
        <f>2*C53*delta/c0</f>
        <v>0.42882634876476</v>
      </c>
      <c r="D54">
        <f>2*D53*delta/c0</f>
        <v>0.85765269752952</v>
      </c>
      <c r="E54">
        <f>2*E53*delta/c0</f>
        <v>1.71530539505904</v>
      </c>
      <c r="F54">
        <f>2*F53*delta/c0</f>
        <v>3.43061079011808</v>
      </c>
      <c r="G54">
        <f>2*G53*delta/c0</f>
        <v>6.86122158023616</v>
      </c>
      <c r="H54">
        <f>2*H53*delta/c0</f>
        <v>13.72244316047232</v>
      </c>
    </row>
    <row r="55" spans="1:10" ht="33.4" x14ac:dyDescent="1.1000000000000001">
      <c r="A55" s="5" t="s">
        <v>24</v>
      </c>
    </row>
    <row r="56" spans="1:10" x14ac:dyDescent="0.45">
      <c r="A56" t="s">
        <v>25</v>
      </c>
      <c r="B56">
        <f>10*LOG10(3+20*B54)</f>
        <v>8.6466350801757166</v>
      </c>
      <c r="C56">
        <f t="shared" ref="C56:H56" si="2">10*LOG10(3+20*C54)</f>
        <v>10.635782880879765</v>
      </c>
      <c r="D56">
        <f t="shared" si="2"/>
        <v>13.043408675188633</v>
      </c>
      <c r="E56">
        <f t="shared" si="2"/>
        <v>15.717799420129158</v>
      </c>
      <c r="F56">
        <f t="shared" si="2"/>
        <v>18.549871117357831</v>
      </c>
      <c r="G56">
        <f t="shared" si="2"/>
        <v>21.468236882862431</v>
      </c>
      <c r="H56">
        <f t="shared" si="2"/>
        <v>24.431829497201036</v>
      </c>
    </row>
    <row r="57" spans="1:10" x14ac:dyDescent="0.45">
      <c r="A57" t="s">
        <v>26</v>
      </c>
      <c r="B57">
        <f>B15-B56</f>
        <v>43.153364919824284</v>
      </c>
      <c r="C57">
        <f t="shared" ref="C57:H57" si="3">C15-C56</f>
        <v>47.264217119120232</v>
      </c>
      <c r="D57">
        <f t="shared" si="3"/>
        <v>48.356591324811362</v>
      </c>
      <c r="E57">
        <f t="shared" si="3"/>
        <v>48.082200579870843</v>
      </c>
      <c r="F57">
        <f t="shared" si="3"/>
        <v>49.450128882642169</v>
      </c>
      <c r="G57">
        <f t="shared" si="3"/>
        <v>44.731763117137575</v>
      </c>
      <c r="H57">
        <f t="shared" si="3"/>
        <v>38.568170502798964</v>
      </c>
      <c r="I57" s="2">
        <f>10*LOG10(I58)</f>
        <v>55.208193170890752</v>
      </c>
      <c r="J57" s="6" t="s">
        <v>28</v>
      </c>
    </row>
    <row r="58" spans="1:10" x14ac:dyDescent="0.45">
      <c r="A58" t="s">
        <v>27</v>
      </c>
      <c r="B58">
        <f>10^(B57/10)</f>
        <v>20669.810353953726</v>
      </c>
      <c r="C58">
        <f t="shared" ref="C58:H58" si="4">10^(C57/10)</f>
        <v>53262.520199479637</v>
      </c>
      <c r="D58">
        <f t="shared" si="4"/>
        <v>68495.041396068133</v>
      </c>
      <c r="E58">
        <f t="shared" si="4"/>
        <v>64301.345114148586</v>
      </c>
      <c r="F58">
        <f t="shared" si="4"/>
        <v>88107.501968873185</v>
      </c>
      <c r="G58">
        <f t="shared" si="4"/>
        <v>29728.726920102166</v>
      </c>
      <c r="H58">
        <f t="shared" si="4"/>
        <v>7191.4596869789857</v>
      </c>
      <c r="I58">
        <f>SUM(B58:H58)</f>
        <v>331756.40563960443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Sheet1</vt:lpstr>
      <vt:lpstr>a</vt:lpstr>
      <vt:lpstr>b</vt:lpstr>
      <vt:lpstr>c0</vt:lpstr>
      <vt:lpstr>d</vt:lpstr>
      <vt:lpstr>delta</vt:lpstr>
      <vt:lpstr>heff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Angelo Farina</dc:creator>
  <cp:lastModifiedBy>Angelo Farina</cp:lastModifiedBy>
  <dcterms:created xsi:type="dcterms:W3CDTF">2024-10-21T13:10:04Z</dcterms:created>
  <dcterms:modified xsi:type="dcterms:W3CDTF">2024-10-21T13:39:55Z</dcterms:modified>
</cp:coreProperties>
</file>